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第二季度" sheetId="2" r:id="rId1"/>
  </sheets>
  <calcPr calcId="144525"/>
</workbook>
</file>

<file path=xl/sharedStrings.xml><?xml version="1.0" encoding="utf-8"?>
<sst xmlns="http://schemas.openxmlformats.org/spreadsheetml/2006/main" count="38" uniqueCount="38">
  <si>
    <t>厦门市公立医院质量信息公开报表（2020年第2季度）</t>
  </si>
  <si>
    <t>单位：厦门医学院附属口腔医院          时间：2020年度第2季度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</si>
  <si>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</si>
  <si>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</si>
  <si>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</si>
  <si>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</si>
  <si>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</si>
  <si>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</si>
  <si>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</si>
  <si>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</si>
  <si>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</si>
  <si>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</si>
  <si>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</si>
  <si>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</si>
  <si>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</si>
  <si>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</si>
  <si>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4-6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</si>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</sst>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2" xfId="0" applyNumberForma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22" style="3" customWidth="1"/>
    <col min="5" max="5" width="17.125" hidden="1" customWidth="1"/>
    <col min="6" max="6" width="12.625" hidden="1" customWidth="1"/>
    <col min="7" max="7" width="17.125" hidden="1" customWidth="1"/>
    <col min="8" max="8" width="10.375" hidden="1" customWidth="1"/>
    <col min="9" max="9" width="11.75" customWidth="1"/>
    <col min="10" max="10" width="10.375"/>
    <col min="11" max="11" width="12.625"/>
  </cols>
  <sheetData>
    <row r="1" ht="36" customHeight="1" spans="1:3">
      <c r="A1" s="4" t="s">
        <v>0</v>
      </c>
      <c r="B1" s="4"/>
      <c r="C1" s="4"/>
    </row>
    <row r="2" ht="34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31" customHeight="1" spans="1:3">
      <c r="A4" s="7" t="s">
        <v>5</v>
      </c>
      <c r="B4" s="8" t="s">
        <v>6</v>
      </c>
      <c r="C4" s="9">
        <v>107946</v>
      </c>
    </row>
    <row r="5" ht="31" customHeight="1" spans="1:3">
      <c r="A5" s="7"/>
      <c r="B5" s="8" t="s">
        <v>7</v>
      </c>
      <c r="C5" s="9">
        <v>31</v>
      </c>
    </row>
    <row r="6" ht="31" customHeight="1" spans="1:6">
      <c r="A6" s="7"/>
      <c r="B6" s="8" t="s">
        <v>8</v>
      </c>
      <c r="C6" s="9">
        <v>60</v>
      </c>
      <c r="F6">
        <v>107946</v>
      </c>
    </row>
    <row r="7" ht="31" customHeight="1" spans="1:3">
      <c r="A7" s="7"/>
      <c r="B7" s="8" t="s">
        <v>9</v>
      </c>
      <c r="C7" s="9">
        <v>16</v>
      </c>
    </row>
    <row r="8" ht="31" customHeight="1" spans="1:3">
      <c r="A8" s="7"/>
      <c r="B8" s="10" t="s">
        <v>10</v>
      </c>
      <c r="C8" s="11">
        <v>0.31</v>
      </c>
    </row>
    <row r="9" ht="31" customHeight="1" spans="1:3">
      <c r="A9" s="7"/>
      <c r="B9" s="10" t="s">
        <v>11</v>
      </c>
      <c r="C9" s="11">
        <v>0.5</v>
      </c>
    </row>
    <row r="10" ht="31" customHeight="1" spans="1:3">
      <c r="A10" s="7" t="s">
        <v>12</v>
      </c>
      <c r="B10" s="8" t="s">
        <v>13</v>
      </c>
      <c r="C10" s="9">
        <v>7.61</v>
      </c>
    </row>
    <row r="11" ht="31" customHeight="1" spans="1:6">
      <c r="A11" s="7" t="s">
        <v>14</v>
      </c>
      <c r="B11" s="10" t="s">
        <v>15</v>
      </c>
      <c r="C11" s="11">
        <v>15.5</v>
      </c>
      <c r="F11" s="12" t="s">
        <v>16</v>
      </c>
    </row>
    <row r="12" ht="31" customHeight="1" spans="1:9">
      <c r="A12" s="7" t="s">
        <v>17</v>
      </c>
      <c r="B12" s="8" t="s">
        <v>18</v>
      </c>
      <c r="C12" s="13">
        <f>F12/F6</f>
        <v>732.447554054805</v>
      </c>
      <c r="E12" t="s">
        <v>19</v>
      </c>
      <c r="F12">
        <f>107537150.7-28472367.03</f>
        <v>79064783.67</v>
      </c>
      <c r="I12" s="17"/>
    </row>
    <row r="13" ht="31" customHeight="1" spans="1:6">
      <c r="A13" s="7"/>
      <c r="B13" s="8" t="s">
        <v>20</v>
      </c>
      <c r="C13" s="14">
        <f>F13/C5</f>
        <v>14450.7406451613</v>
      </c>
      <c r="E13" t="s">
        <v>21</v>
      </c>
      <c r="F13">
        <f>593643.69-145670.73</f>
        <v>447972.96</v>
      </c>
    </row>
    <row r="14" ht="31" customHeight="1" spans="1:8">
      <c r="A14" s="7" t="s">
        <v>22</v>
      </c>
      <c r="B14" s="8" t="s">
        <v>23</v>
      </c>
      <c r="C14" s="15">
        <f>(F14+H14)/(F12+F13)</f>
        <v>0.00697131483667944</v>
      </c>
      <c r="E14" t="s">
        <v>24</v>
      </c>
      <c r="F14">
        <f>782374.18-280593.56</f>
        <v>501780.62</v>
      </c>
      <c r="G14" t="s">
        <v>25</v>
      </c>
      <c r="H14">
        <f>76451.22-23923.38</f>
        <v>52527.84</v>
      </c>
    </row>
    <row r="15" ht="31" customHeight="1" spans="1:8">
      <c r="A15" s="7"/>
      <c r="B15" s="8" t="s">
        <v>26</v>
      </c>
      <c r="C15" s="15">
        <f>(F15+H15)/(F13+F14)</f>
        <v>0</v>
      </c>
      <c r="E15" t="s">
        <v>27</v>
      </c>
      <c r="F15">
        <v>0</v>
      </c>
      <c r="G15" t="s">
        <v>28</v>
      </c>
      <c r="H15">
        <v>0</v>
      </c>
    </row>
    <row r="16" ht="31" customHeight="1" spans="1:8">
      <c r="A16" s="7"/>
      <c r="B16" s="8" t="s">
        <v>29</v>
      </c>
      <c r="C16" s="15">
        <f>(F16+H16)/(F12+F13)</f>
        <v>0.122423951609386</v>
      </c>
      <c r="E16" t="s">
        <v>30</v>
      </c>
      <c r="F16">
        <f>12385131.52-2792909.17</f>
        <v>9592222.35</v>
      </c>
      <c r="G16" t="s">
        <v>31</v>
      </c>
      <c r="H16">
        <f>156495.87-14452.35</f>
        <v>142043.52</v>
      </c>
    </row>
    <row r="17" ht="31" customHeight="1" spans="1:8">
      <c r="A17" s="7"/>
      <c r="B17" s="8" t="s">
        <v>32</v>
      </c>
      <c r="C17" s="15">
        <f>(F17+H17)/(F12+F13)</f>
        <v>0.0549333740285895</v>
      </c>
      <c r="E17" t="s">
        <v>33</v>
      </c>
      <c r="F17">
        <f>5958465+16216-1651995-4190</f>
        <v>4318496</v>
      </c>
      <c r="G17" t="s">
        <v>34</v>
      </c>
      <c r="H17">
        <f>41189+26728-(10352+8157)</f>
        <v>49408</v>
      </c>
    </row>
    <row r="18" ht="31" customHeight="1" spans="1:8">
      <c r="A18" s="7"/>
      <c r="B18" s="16" t="s">
        <v>35</v>
      </c>
      <c r="C18" s="15">
        <f>(F18+H18)/(F12+F13)</f>
        <v>0.815671359525345</v>
      </c>
      <c r="E18" t="s">
        <v>36</v>
      </c>
      <c r="F18">
        <f>4376597+72597941.92+11420425.08-(1202983+19965950.6+2573745.7)</f>
        <v>64652284.7</v>
      </c>
      <c r="G18" t="s">
        <v>37</v>
      </c>
      <c r="H18">
        <f>14680+12111+105421+160567.6-(4720+3894+36636+43536)</f>
        <v>203993.6</v>
      </c>
    </row>
    <row r="20" customHeight="1" spans="6:8">
      <c r="F20">
        <f>F14+F15+F16+F17+F18</f>
        <v>79064783.67</v>
      </c>
      <c r="H20">
        <f>H14+H15+H16+H17+H18</f>
        <v>447972.96</v>
      </c>
    </row>
    <row r="21" customHeight="1" spans="6:8">
      <c r="F21" t="b">
        <f>F12-F20=0</f>
        <v>1</v>
      </c>
      <c r="H21" t="b">
        <f>F13-H20=0</f>
        <v>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2018-04-16T03:36:00Z</dcterms:created>
  <cp:lastPrinted>2018-04-19T02:35:00Z</cp:lastPrinted>
  <dcterms:modified xsi:type="dcterms:W3CDTF">2020-07-17T00:18:59Z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